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Gap Map" sheetId="2" state="visible" r:id="rId4"/>
    <sheet name="Summary" sheetId="3" state="visible" r:id="rId5"/>
    <sheet name="Lists" sheetId="4" state="visible" r:id="rId6"/>
  </sheets>
  <definedNames>
    <definedName function="false" hidden="true" localSheetId="1" name="_xlnm._FilterDatabase" vbProcedure="false">'Gap Map'!$A$4:$I$37</definedName>
    <definedName function="false" hidden="false" name="YPN" vbProcedure="false">Lists!$A$3:$A$5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<sst xmlns="http://schemas.openxmlformats.org/spreadsheetml/2006/main" count="239" uniqueCount="186">
  <si>
    <t xml:space="preserve">Gap Map: ISO/IEC 27001 → ISO/IEC 42001</t>
  </si>
  <si>
    <t xml:space="preserve">NexGuide.AI AI Governance Toolkit · v1.0 · October 2026</t>
  </si>
  <si>
    <t xml:space="preserve">Who it is for</t>
  </si>
  <si>
    <t xml:space="preserve">Security, risk and compliance leads who already run, or are building, an ISO/IEC 27001 information security management system and need to show how far it already goes towards an AI management system.</t>
  </si>
  <si>
    <t xml:space="preserve">Time needed</t>
  </si>
  <si>
    <t xml:space="preserve">About 30 minutes</t>
  </si>
  <si>
    <t xml:space="preserve">How to use it</t>
  </si>
  <si>
    <t xml:space="preserve">Step 1</t>
  </si>
  <si>
    <t xml:space="preserve">Open the Gap Map sheet. Each row is a clause of ISO/IEC 42001 matched to ISO/IEC 27001, with what changes for AI.</t>
  </si>
  <si>
    <t xml:space="preserve">Step 2</t>
  </si>
  <si>
    <t xml:space="preserve">In the yellow column, answer whether your ISMS already has this: Yes, Partly or No.</t>
  </si>
  <si>
    <t xml:space="preserve">Step 3</t>
  </si>
  <si>
    <t xml:space="preserve">Effort to close and points are worked out for you.</t>
  </si>
  <si>
    <t xml:space="preserve">Step 4</t>
  </si>
  <si>
    <t xml:space="preserve">Read your readiness score and effort profile on the Summary sheet.</t>
  </si>
  <si>
    <t xml:space="preserve">Step 5</t>
  </si>
  <si>
    <t xml:space="preserve">Use the High-effort rows as your first AI governance work plan.</t>
  </si>
  <si>
    <t xml:space="preserve">Colours</t>
  </si>
  <si>
    <t xml:space="preserve">Yellow</t>
  </si>
  <si>
    <t xml:space="preserve">Type or pick from the drop-down</t>
  </si>
  <si>
    <t xml:space="preserve">Blue-grey</t>
  </si>
  <si>
    <t xml:space="preserve">Worked out for you — please don't type here</t>
  </si>
  <si>
    <t xml:space="preserve">Clause titles are paraphrased. No text of either standard is reproduced; use your purchased copies for the normative wording.</t>
  </si>
  <si>
    <t xml:space="preserve">Licence</t>
  </si>
  <si>
    <t xml:space="preserve">This document is part of the NexGuide.AI AI Governance Toolkit, version 1.0 (October 2026). © 2026 NexGuide.AI. All rights reserved.</t>
  </si>
  <si>
    <t xml:space="preserve">Licence grant. The toolkit is licensed, not sold. A single-organisation licence lets the purchasing organisation and its controlled entities copy, adapt, rebrand and use every file for internal governance purposes, and share completed versions with its board, auditors, advisers, insurers and regulators.</t>
  </si>
  <si>
    <t xml:space="preserve">Restrictions. You may not resell, sublicense, publish, upload to a template marketplace or otherwise redistribute the toolkit, or templates derived from it, as a product or service. Advisers who want to use the toolkit across several clients need a practitioner licence from nexguide.ai.</t>
  </si>
  <si>
    <t xml:space="preserve">Updates. Purchasers receive free updates to this toolkit for as long as NexGuide.AI publishes it, at no extra cost and with no subscription.</t>
  </si>
  <si>
    <t xml:space="preserve">No advice. The toolkit is general guidance provided as is, without warranty. It is not legal advice. Regulatory dates and obligations change; confirm them against primary sources before you rely on them.</t>
  </si>
  <si>
    <t xml:space="preserve">nexguide.ai</t>
  </si>
  <si>
    <t xml:space="preserve">Gap Map — ISO/IEC 27001:2022 to ISO/IEC 42001:2023</t>
  </si>
  <si>
    <t xml:space="preserve">Already run an ISMS? Answer one question per row and see how much of an AI management system you already have.</t>
  </si>
  <si>
    <t xml:space="preserve">Yellow = type or pick · Blue-grey = worked out for you</t>
  </si>
  <si>
    <t xml:space="preserve">Clause</t>
  </si>
  <si>
    <t xml:space="preserve">ISO/IEC 27001:2022</t>
  </si>
  <si>
    <t xml:space="preserve">ISO/IEC 42001:2023</t>
  </si>
  <si>
    <t xml:space="preserve">Delta</t>
  </si>
  <si>
    <t xml:space="preserve">What changes for AI</t>
  </si>
  <si>
    <t xml:space="preserve">Do you have this today?</t>
  </si>
  <si>
    <t xml:space="preserve">Effort to close</t>
  </si>
  <si>
    <t xml:space="preserve">Points</t>
  </si>
  <si>
    <t xml:space="preserve">Notes</t>
  </si>
  <si>
    <t xml:space="preserve">4.1</t>
  </si>
  <si>
    <t xml:space="preserve">Context: issues relevant to information security</t>
  </si>
  <si>
    <t xml:space="preserve">Context: issues relevant to AI, incl. the organisation's AI roles (provider, deployer, user) and intended purpose of its AI systems</t>
  </si>
  <si>
    <t xml:space="preserve">Extended</t>
  </si>
  <si>
    <t xml:space="preserve">Add AI roles per system, regulatory landscape for AI, and societal expectations to the context register.</t>
  </si>
  <si>
    <t xml:space="preserve">4.2</t>
  </si>
  <si>
    <t xml:space="preserve">Interested parties and their requirements</t>
  </si>
  <si>
    <t xml:space="preserve">Interested parties and their AI-relevant requirements</t>
  </si>
  <si>
    <t xml:space="preserve">Add affected persons, AI regulators, model providers and civil-society expectations.</t>
  </si>
  <si>
    <t xml:space="preserve">4.3</t>
  </si>
  <si>
    <t xml:space="preserve">ISMS scope</t>
  </si>
  <si>
    <t xml:space="preserve">AIMS scope, considering AI systems and activities</t>
  </si>
  <si>
    <t xml:space="preserve">Scope by AI systems and lifecycle activities rather than information assets alone.</t>
  </si>
  <si>
    <t xml:space="preserve">4.4</t>
  </si>
  <si>
    <t xml:space="preserve">Establish and maintain the ISMS</t>
  </si>
  <si>
    <t xml:space="preserve">Establish and maintain the AIMS</t>
  </si>
  <si>
    <t xml:space="preserve">Same</t>
  </si>
  <si>
    <t xml:space="preserve">Integrate AIMS processes with the ISMS to avoid duplicate machinery.</t>
  </si>
  <si>
    <t xml:space="preserve">5.1</t>
  </si>
  <si>
    <t xml:space="preserve">Leadership and commitment</t>
  </si>
  <si>
    <t xml:space="preserve">Leadership and commitment for AI</t>
  </si>
  <si>
    <t xml:space="preserve">Leadership commitment to responsible AI and resource provision.</t>
  </si>
  <si>
    <t xml:space="preserve">5.2</t>
  </si>
  <si>
    <t xml:space="preserve">Information security policy</t>
  </si>
  <si>
    <t xml:space="preserve">AI policy</t>
  </si>
  <si>
    <t xml:space="preserve">Separate AI policy with commitments to responsible AI, aligned with other policies (Annex A.2).</t>
  </si>
  <si>
    <t xml:space="preserve">5.3</t>
  </si>
  <si>
    <t xml:space="preserve">Roles, responsibilities and authorities</t>
  </si>
  <si>
    <t xml:space="preserve">Roles, responsibilities and authorities for AI</t>
  </si>
  <si>
    <t xml:space="preserve">Add system owners, oversight roles and AI committee.</t>
  </si>
  <si>
    <t xml:space="preserve">6.1.1</t>
  </si>
  <si>
    <t xml:space="preserve">Actions to address risks and opportunities</t>
  </si>
  <si>
    <t xml:space="preserve">Actions to address risks and opportunities, incl. AI-specific risk criteria</t>
  </si>
  <si>
    <t xml:space="preserve">Define criteria distinguishing acceptable from non-acceptable AI risk.</t>
  </si>
  <si>
    <t xml:space="preserve">6.1.2</t>
  </si>
  <si>
    <t xml:space="preserve">Information security risk assessment</t>
  </si>
  <si>
    <t xml:space="preserve">AI risk assessment</t>
  </si>
  <si>
    <t xml:space="preserve">Assess risks to individuals, groups and society as well as to the organisation, with AI-specific sources.</t>
  </si>
  <si>
    <t xml:space="preserve">6.1.3</t>
  </si>
  <si>
    <t xml:space="preserve">Information security risk treatment and SoA (Annex A)</t>
  </si>
  <si>
    <t xml:space="preserve">AI risk treatment and SoA (Annex A of 42001)</t>
  </si>
  <si>
    <t xml:space="preserve">Compare treatment with 42001 Annex A controls; produce a separate SoA.</t>
  </si>
  <si>
    <t xml:space="preserve">6.1.4</t>
  </si>
  <si>
    <t xml:space="preserve">—</t>
  </si>
  <si>
    <t xml:space="preserve">AI system impact assessment</t>
  </si>
  <si>
    <t xml:space="preserve">New</t>
  </si>
  <si>
    <t xml:space="preserve">Formal process to assess consequences for individuals, groups and society.</t>
  </si>
  <si>
    <t xml:space="preserve">6.2</t>
  </si>
  <si>
    <t xml:space="preserve">Information security objectives</t>
  </si>
  <si>
    <t xml:space="preserve">AI objectives and planning to achieve them</t>
  </si>
  <si>
    <t xml:space="preserve">Set measurable responsible-AI objectives.</t>
  </si>
  <si>
    <t xml:space="preserve">6.3</t>
  </si>
  <si>
    <t xml:space="preserve">Planning of changes</t>
  </si>
  <si>
    <t xml:space="preserve">Apply to AIMS changes.</t>
  </si>
  <si>
    <t xml:space="preserve">7.1</t>
  </si>
  <si>
    <t xml:space="preserve">Resources</t>
  </si>
  <si>
    <t xml:space="preserve">Include data, tooling, compute and people for AI (see Annex A.4).</t>
  </si>
  <si>
    <t xml:space="preserve">7.2</t>
  </si>
  <si>
    <t xml:space="preserve">Competence</t>
  </si>
  <si>
    <t xml:space="preserve">AI-specific competence for developers, approvers and overseers.</t>
  </si>
  <si>
    <t xml:space="preserve">7.3</t>
  </si>
  <si>
    <t xml:space="preserve">Awareness</t>
  </si>
  <si>
    <t xml:space="preserve">Awareness of AI policy and individual contribution to responsible AI.</t>
  </si>
  <si>
    <t xml:space="preserve">7.4</t>
  </si>
  <si>
    <t xml:space="preserve">Communication</t>
  </si>
  <si>
    <t xml:space="preserve">Internal and external communication on AI.</t>
  </si>
  <si>
    <t xml:space="preserve">7.5</t>
  </si>
  <si>
    <t xml:space="preserve">Documented information</t>
  </si>
  <si>
    <t xml:space="preserve">Include AI system documentation and impact assessments.</t>
  </si>
  <si>
    <t xml:space="preserve">8.1</t>
  </si>
  <si>
    <t xml:space="preserve">Operational planning and control</t>
  </si>
  <si>
    <t xml:space="preserve">Control AI lifecycle processes and outsourced AI.</t>
  </si>
  <si>
    <t xml:space="preserve">8.2</t>
  </si>
  <si>
    <t xml:space="preserve">Information security risk assessment (operation)</t>
  </si>
  <si>
    <t xml:space="preserve">AI risk assessment at planned intervals or on significant change</t>
  </si>
  <si>
    <t xml:space="preserve">Re-assess on model, data or context change.</t>
  </si>
  <si>
    <t xml:space="preserve">8.3</t>
  </si>
  <si>
    <t xml:space="preserve">Information security risk treatment (operation)</t>
  </si>
  <si>
    <t xml:space="preserve">AI risk treatment implementation</t>
  </si>
  <si>
    <t xml:space="preserve">Implement and verify treatment plans.</t>
  </si>
  <si>
    <t xml:space="preserve">8.4</t>
  </si>
  <si>
    <t xml:space="preserve">AI system impact assessment (operation)</t>
  </si>
  <si>
    <t xml:space="preserve">Perform and retain impact assessments at planned intervals and on change.</t>
  </si>
  <si>
    <t xml:space="preserve">9.1</t>
  </si>
  <si>
    <t xml:space="preserve">Monitoring, measurement, analysis and evaluation</t>
  </si>
  <si>
    <t xml:space="preserve">Add AI performance, fairness and drift metrics.</t>
  </si>
  <si>
    <t xml:space="preserve">9.2</t>
  </si>
  <si>
    <t xml:space="preserve">Internal audit</t>
  </si>
  <si>
    <t xml:space="preserve">Add AIMS scope and AI competence to the audit programme.</t>
  </si>
  <si>
    <t xml:space="preserve">9.3</t>
  </si>
  <si>
    <t xml:space="preserve">Management review</t>
  </si>
  <si>
    <t xml:space="preserve">Add AIMS inputs; can be combined with ISMS review.</t>
  </si>
  <si>
    <t xml:space="preserve">10.1</t>
  </si>
  <si>
    <t xml:space="preserve">Continual improvement</t>
  </si>
  <si>
    <t xml:space="preserve">Improve suitability and effectiveness of the AIMS.</t>
  </si>
  <si>
    <t xml:space="preserve">10.2</t>
  </si>
  <si>
    <t xml:space="preserve">Nonconformity and corrective action</t>
  </si>
  <si>
    <t xml:space="preserve">Include AI incidents and audit findings.</t>
  </si>
  <si>
    <t xml:space="preserve">Annex A</t>
  </si>
  <si>
    <t xml:space="preserve">5.9 Inventory of information and assets</t>
  </si>
  <si>
    <t xml:space="preserve">A.4.2 Resource documentation / AI inventory</t>
  </si>
  <si>
    <t xml:space="preserve">Overlap</t>
  </si>
  <si>
    <t xml:space="preserve">AI inventory is a specialised asset inventory.</t>
  </si>
  <si>
    <t xml:space="preserve">5.19–5.23 Supplier relationships and cloud services</t>
  </si>
  <si>
    <t xml:space="preserve">A.10 Third-party and customer relationships</t>
  </si>
  <si>
    <t xml:space="preserve">Add AI-specific due diligence and contract clauses.</t>
  </si>
  <si>
    <t xml:space="preserve">5.24–5.28 Incident management</t>
  </si>
  <si>
    <t xml:space="preserve">A.8.4 Communication of incidents</t>
  </si>
  <si>
    <t xml:space="preserve">Add AI incident classes and AI regulatory notifications.</t>
  </si>
  <si>
    <t xml:space="preserve">8.25–8.29 Secure development and testing</t>
  </si>
  <si>
    <t xml:space="preserve">A.6.2 AI system life cycle</t>
  </si>
  <si>
    <t xml:space="preserve">Add model validation, fairness and red-team testing.</t>
  </si>
  <si>
    <t xml:space="preserve">8.15–8.16 Logging and monitoring</t>
  </si>
  <si>
    <t xml:space="preserve">A.6.2.6 / A.6.2.8 Operation, monitoring and event logs</t>
  </si>
  <si>
    <t xml:space="preserve">Add prompt, output and model-version logging.</t>
  </si>
  <si>
    <t xml:space="preserve">5.34 Privacy and protection of PII</t>
  </si>
  <si>
    <t xml:space="preserve">A.7 Data for AI systems</t>
  </si>
  <si>
    <t xml:space="preserve">Add provenance, quality and preparation of AI data.</t>
  </si>
  <si>
    <t xml:space="preserve">Your AI management system readiness</t>
  </si>
  <si>
    <t xml:space="preserve">Readiness (from your ISMS)</t>
  </si>
  <si>
    <t xml:space="preserve">Rows answered</t>
  </si>
  <si>
    <t xml:space="preserve">Nothing to do</t>
  </si>
  <si>
    <t xml:space="preserve">Low effort</t>
  </si>
  <si>
    <t xml:space="preserve">Medium effort</t>
  </si>
  <si>
    <t xml:space="preserve">High effort</t>
  </si>
  <si>
    <t xml:space="preserve">BY TYPE OF CHANGE</t>
  </si>
  <si>
    <t xml:space="preserve">Rows</t>
  </si>
  <si>
    <t xml:space="preserve">Answered Yes</t>
  </si>
  <si>
    <t xml:space="preserve">Readiness</t>
  </si>
  <si>
    <t xml:space="preserve">Effort</t>
  </si>
  <si>
    <t xml:space="preserve">None</t>
  </si>
  <si>
    <t xml:space="preserve">Low</t>
  </si>
  <si>
    <t xml:space="preserve">Medium</t>
  </si>
  <si>
    <t xml:space="preserve">High</t>
  </si>
  <si>
    <t xml:space="preserve">WHAT TO DO NEXT</t>
  </si>
  <si>
    <t xml:space="preserve">Rows marked New (impact assessment, clause 6.1.4 and 8.4) are the genuinely new work: you need a process to assess how AI affects people and society.</t>
  </si>
  <si>
    <t xml:space="preserve">Rows marked Extended reuse your ISMS process but widen it to AI: AI roles, AI risk criteria, AI competence, AI objectives.</t>
  </si>
  <si>
    <t xml:space="preserve">The full NexGuide.AI AI Governance Toolkit includes this map inside a 28-sheet workbook with the AI inventory, 30 risk scenarios, 42 controls, the ISO/IEC 42001 Statement of Applicability, the impact assessment, the policy set and two worked examples.</t>
  </si>
  <si>
    <t xml:space="preserve">Get it at nexguide.ai</t>
  </si>
  <si>
    <t xml:space="preserve">Drop-down values. Add values at the bottom of a column to extend a list.</t>
  </si>
  <si>
    <t xml:space="preserve">YPN</t>
  </si>
  <si>
    <t xml:space="preserve">Yes</t>
  </si>
  <si>
    <t xml:space="preserve">Partly</t>
  </si>
  <si>
    <t xml:space="preserve">No</t>
  </si>
</sst>
</file>

<file path=xl/styles.xml><?xml version="1.0" encoding="utf-8"?>
<styleSheet xmlns="http://schemas.openxmlformats.org/spreadsheetml/2006/main">
  <numFmts count="3">
    <numFmt numFmtId="164" formatCode="General"/>
    <numFmt numFmtId="165" formatCode="0%"/>
    <numFmt numFmtId="166" formatCode="General"/>
  </numFmts>
  <fonts count="26">
    <font>
      <sz val="11"/>
      <color theme="1"/>
      <name val="Calibri"/>
      <family val="2"/>
      <charset val="1"/>
    </font>
    <font>
      <sz val="10"/>
      <name val="Arial"/>
      <family val="0"/>
    </font>
    <font>
      <sz val="10"/>
      <name val="Arial"/>
      <family val="0"/>
    </font>
    <font>
      <sz val="10"/>
      <name val="Arial"/>
      <family val="0"/>
    </font>
    <font>
      <b val="true"/>
      <sz val="22"/>
      <color rgb="FF0B1B33"/>
      <name val="Arial"/>
      <family val="0"/>
      <charset val="1"/>
    </font>
    <font>
      <sz val="10"/>
      <color rgb="FF5A6475"/>
      <name val="Arial"/>
      <family val="0"/>
      <charset val="1"/>
    </font>
    <font>
      <b val="true"/>
      <sz val="11"/>
      <color rgb="FF1F5EFF"/>
      <name val="Arial"/>
      <family val="0"/>
      <charset val="1"/>
    </font>
    <font>
      <sz val="11"/>
      <name val="Arial"/>
      <family val="0"/>
      <charset val="1"/>
    </font>
    <font>
      <b val="true"/>
      <sz val="13"/>
      <color rgb="FF1F5EFF"/>
      <name val="Arial"/>
      <family val="0"/>
      <charset val="1"/>
    </font>
    <font>
      <b val="true"/>
      <sz val="11"/>
      <color rgb="FF0B1B33"/>
      <name val="Arial"/>
      <family val="0"/>
      <charset val="1"/>
    </font>
    <font>
      <sz val="10"/>
      <name val="Arial"/>
      <family val="0"/>
      <charset val="1"/>
    </font>
    <font>
      <sz val="10"/>
      <color rgb="FF0B1B33"/>
      <name val="Arial"/>
      <family val="0"/>
      <charset val="1"/>
    </font>
    <font>
      <sz val="8"/>
      <color rgb="FF5A6475"/>
      <name val="Arial"/>
      <family val="0"/>
      <charset val="1"/>
    </font>
    <font>
      <b val="true"/>
      <sz val="10"/>
      <color rgb="FF1F5EFF"/>
      <name val="Arial"/>
      <family val="0"/>
      <charset val="1"/>
    </font>
    <font>
      <b val="true"/>
      <sz val="16"/>
      <color rgb="FF0B1B33"/>
      <name val="Arial"/>
      <family val="0"/>
      <charset val="1"/>
    </font>
    <font>
      <i val="true"/>
      <sz val="10"/>
      <color rgb="FF5A6475"/>
      <name val="Arial"/>
      <family val="0"/>
      <charset val="1"/>
    </font>
    <font>
      <b val="true"/>
      <sz val="9"/>
      <color rgb="FFFFFFFF"/>
      <name val="Arial"/>
      <family val="0"/>
      <charset val="1"/>
    </font>
    <font>
      <sz val="9"/>
      <name val="Arial"/>
      <family val="0"/>
      <charset val="1"/>
    </font>
    <font>
      <b val="true"/>
      <sz val="18"/>
      <color rgb="FF0B1B33"/>
      <name val="Arial"/>
      <family val="0"/>
      <charset val="1"/>
    </font>
    <font>
      <b val="true"/>
      <sz val="22"/>
      <color rgb="FF1F5EFF"/>
      <name val="Arial"/>
      <family val="0"/>
      <charset val="1"/>
    </font>
    <font>
      <b val="true"/>
      <sz val="22"/>
      <color rgb="FF006100"/>
      <name val="Arial"/>
      <family val="0"/>
      <charset val="1"/>
    </font>
    <font>
      <b val="true"/>
      <sz val="22"/>
      <color rgb="FF7F5A00"/>
      <name val="Arial"/>
      <family val="0"/>
      <charset val="1"/>
    </font>
    <font>
      <b val="true"/>
      <sz val="22"/>
      <color rgb="FFC00000"/>
      <name val="Arial"/>
      <family val="0"/>
      <charset val="1"/>
    </font>
    <font>
      <b val="true"/>
      <sz val="10"/>
      <name val="Arial"/>
      <family val="0"/>
      <charset val="1"/>
    </font>
    <font>
      <sz val="10"/>
      <color rgb="FF000000"/>
      <name val="Calibri"/>
      <family val="2"/>
    </font>
    <font>
      <b val="true"/>
      <sz val="10"/>
      <color rgb="FF0B1B33"/>
      <name val="Arial"/>
      <family val="0"/>
      <charset val="1"/>
    </font>
  </fonts>
  <fills count="7">
    <fill>
      <patternFill patternType="none"/>
    </fill>
    <fill>
      <patternFill patternType="gray125"/>
    </fill>
    <fill>
      <patternFill patternType="solid">
        <fgColor rgb="FFFFF8DB"/>
        <bgColor rgb="FFF5F7FB"/>
      </patternFill>
    </fill>
    <fill>
      <patternFill patternType="solid">
        <fgColor rgb="FFEEF2FA"/>
        <bgColor rgb="FFF5F7FB"/>
      </patternFill>
    </fill>
    <fill>
      <patternFill patternType="solid">
        <fgColor rgb="FF0B1B33"/>
        <bgColor rgb="FF000000"/>
      </patternFill>
    </fill>
    <fill>
      <patternFill patternType="solid">
        <fgColor rgb="FFFFFFFF"/>
        <bgColor rgb="FFF5F7FB"/>
      </patternFill>
    </fill>
    <fill>
      <patternFill patternType="solid">
        <fgColor rgb="FFF5F7FB"/>
        <bgColor rgb="FFEEF2FA"/>
      </patternFill>
    </fill>
  </fills>
  <borders count="2">
    <border diagonalUp="false" diagonalDown="false">
      <left/>
      <right/>
      <top/>
      <bottom/>
      <diagonal/>
    </border>
    <border diagonalUp="false" diagonalDown="false">
      <left style="thin">
        <color rgb="FFD5DCE8"/>
      </left>
      <right style="thin">
        <color rgb="FFD5DCE8"/>
      </right>
      <top style="thin">
        <color rgb="FFD5DCE8"/>
      </top>
      <bottom style="thin">
        <color rgb="FFD5DC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10" fillId="2"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6" fillId="4" borderId="1" xfId="0" applyFont="true" applyBorder="true" applyAlignment="true" applyProtection="false">
      <alignment horizontal="center" vertical="top" textRotation="0" wrapText="true" indent="0" shrinkToFit="false"/>
      <protection locked="true" hidden="false"/>
    </xf>
    <xf numFmtId="164" fontId="17" fillId="5" borderId="1" xfId="0" applyFont="true" applyBorder="true" applyAlignment="true" applyProtection="false">
      <alignment horizontal="general" vertical="top" textRotation="0" wrapText="true" indent="0" shrinkToFit="false"/>
      <protection locked="true" hidden="false"/>
    </xf>
    <xf numFmtId="164" fontId="17" fillId="2" borderId="1" xfId="0" applyFont="true" applyBorder="true" applyAlignment="true" applyProtection="false">
      <alignment horizontal="general" vertical="top" textRotation="0" wrapText="true" indent="0" shrinkToFit="false"/>
      <protection locked="true" hidden="false"/>
    </xf>
    <xf numFmtId="164" fontId="17" fillId="3" borderId="1"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5" fontId="19" fillId="6" borderId="0" xfId="0" applyFont="true" applyBorder="true" applyAlignment="true" applyProtection="false">
      <alignment horizontal="left" vertical="bottom" textRotation="0" wrapText="false" indent="0" shrinkToFit="false"/>
      <protection locked="true" hidden="false"/>
    </xf>
    <xf numFmtId="164" fontId="4" fillId="6" borderId="0" xfId="0" applyFont="true" applyBorder="true" applyAlignment="true" applyProtection="false">
      <alignment horizontal="left" vertical="bottom" textRotation="0" wrapText="false" indent="0" shrinkToFit="false"/>
      <protection locked="true" hidden="false"/>
    </xf>
    <xf numFmtId="166" fontId="20" fillId="6" borderId="0" xfId="0" applyFont="true" applyBorder="true" applyAlignment="true" applyProtection="false">
      <alignment horizontal="left" vertical="bottom" textRotation="0" wrapText="false" indent="0" shrinkToFit="false"/>
      <protection locked="true" hidden="false"/>
    </xf>
    <xf numFmtId="166" fontId="21" fillId="6" borderId="0" xfId="0" applyFont="true" applyBorder="true" applyAlignment="true" applyProtection="false">
      <alignment horizontal="left" vertical="bottom" textRotation="0" wrapText="false" indent="0" shrinkToFit="false"/>
      <protection locked="true" hidden="false"/>
    </xf>
    <xf numFmtId="166" fontId="22" fillId="6" borderId="0" xfId="0" applyFont="true" applyBorder="true" applyAlignment="true" applyProtection="false">
      <alignment horizontal="left" vertical="bottom" textRotation="0" wrapText="false" indent="0" shrinkToFit="false"/>
      <protection locked="true" hidden="false"/>
    </xf>
    <xf numFmtId="164" fontId="12" fillId="6" borderId="0" xfId="0" applyFont="true" applyBorder="true" applyAlignment="true" applyProtection="false">
      <alignment horizontal="left" vertical="top" textRotation="0" wrapText="true" indent="0" shrinkToFit="false"/>
      <protection locked="true" hidden="false"/>
    </xf>
    <xf numFmtId="164" fontId="16" fillId="4"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5" fontId="23"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7">
    <dxf>
      <fill>
        <patternFill patternType="solid">
          <fgColor rgb="FF0B1B33"/>
          <bgColor rgb="FF000000"/>
        </patternFill>
      </fill>
    </dxf>
    <dxf>
      <fill>
        <patternFill patternType="solid">
          <fgColor rgb="FFFFFFFF"/>
          <bgColor rgb="FF000000"/>
        </patternFill>
      </fill>
    </dxf>
    <dxf>
      <fill>
        <patternFill patternType="solid">
          <bgColor rgb="FF000000"/>
        </patternFill>
      </fill>
    </dxf>
    <dxf>
      <fill>
        <patternFill patternType="solid">
          <fgColor rgb="FFC00000"/>
          <bgColor rgb="FF000000"/>
        </patternFill>
      </fill>
    </dxf>
    <dxf>
      <fill>
        <patternFill patternType="solid">
          <fgColor rgb="FFC6EFCE"/>
          <bgColor rgb="FF000000"/>
        </patternFill>
      </fill>
    </dxf>
    <dxf>
      <fill>
        <patternFill patternType="solid">
          <fgColor rgb="FFDDEBF7"/>
          <bgColor rgb="FF000000"/>
        </patternFill>
      </fill>
    </dxf>
    <dxf>
      <fill>
        <patternFill patternType="solid">
          <fgColor rgb="FFFFEB9C"/>
          <bgColor rgb="FF000000"/>
        </patternFill>
      </fill>
    </dxf>
    <dxf>
      <fill>
        <patternFill patternType="solid">
          <fgColor rgb="FF006100"/>
          <bgColor rgb="FF000000"/>
        </patternFill>
      </fill>
    </dxf>
    <dxf>
      <fill>
        <patternFill patternType="solid">
          <fgColor rgb="FF1F3864"/>
          <bgColor rgb="FF000000"/>
        </patternFill>
      </fill>
    </dxf>
    <dxf>
      <fill>
        <patternFill patternType="solid">
          <fgColor rgb="FF7F5A00"/>
          <bgColor rgb="FF000000"/>
        </patternFill>
      </fill>
    </dxf>
    <dxf>
      <fill>
        <patternFill patternType="solid">
          <fgColor rgb="FFFFF8DB"/>
          <bgColor rgb="FF000000"/>
        </patternFill>
      </fill>
    </dxf>
    <dxf>
      <fill>
        <patternFill patternType="solid">
          <fgColor rgb="FFEEF2FA"/>
          <bgColor rgb="FF000000"/>
        </patternFill>
      </fill>
    </dxf>
    <dxf>
      <font>
        <name val="Arial"/>
        <charset val="1"/>
        <family val="0"/>
        <b val="1"/>
        <color rgb="FFFFFFFF"/>
      </font>
      <fill>
        <patternFill>
          <bgColor rgb="FFC00000"/>
        </patternFill>
      </fill>
    </dxf>
    <dxf>
      <font>
        <name val="Arial"/>
        <charset val="1"/>
        <family val="0"/>
        <b val="1"/>
        <color rgb="FF7F5A00"/>
      </font>
      <fill>
        <patternFill>
          <bgColor rgb="FFFFEB9C"/>
        </patternFill>
      </fill>
    </dxf>
    <dxf>
      <font>
        <name val="Arial"/>
        <charset val="1"/>
        <family val="0"/>
        <b val="1"/>
        <color rgb="FF006100"/>
      </font>
      <fill>
        <patternFill>
          <bgColor rgb="FFC6EFCE"/>
        </patternFill>
      </fill>
    </dxf>
    <dxf>
      <font>
        <name val="Arial"/>
        <charset val="1"/>
        <family val="0"/>
        <b val="1"/>
        <color rgb="FF1F3864"/>
      </font>
      <fill>
        <patternFill>
          <bgColor rgb="FFDDEBF7"/>
        </patternFill>
      </fill>
    </dxf>
    <dxf>
      <font>
        <name val="Arial"/>
        <charset val="1"/>
        <family val="0"/>
        <b val="1"/>
        <color rgb="FF843C0C"/>
      </font>
      <fill>
        <patternFill>
          <bgColor rgb="FFF8CBAD"/>
        </patternFill>
      </fill>
    </dxf>
  </dxfs>
  <colors>
    <indexedColors>
      <rgbColor rgb="FF000000"/>
      <rgbColor rgb="FFFFFFFF"/>
      <rgbColor rgb="FFC00000"/>
      <rgbColor rgb="FF00FF00"/>
      <rgbColor rgb="FF0000FF"/>
      <rgbColor rgb="FFFFFF00"/>
      <rgbColor rgb="FFFF00FF"/>
      <rgbColor rgb="FF00FFFF"/>
      <rgbColor rgb="FF800000"/>
      <rgbColor rgb="FF006100"/>
      <rgbColor rgb="FF000080"/>
      <rgbColor rgb="FF7F5A00"/>
      <rgbColor rgb="FF800080"/>
      <rgbColor rgb="FF008080"/>
      <rgbColor rgb="FFD9D9D9"/>
      <rgbColor rgb="FF7F7F7F"/>
      <rgbColor rgb="FF9999FF"/>
      <rgbColor rgb="FF993366"/>
      <rgbColor rgb="FFFFF8DB"/>
      <rgbColor rgb="FFDDEBF7"/>
      <rgbColor rgb="FF660066"/>
      <rgbColor rgb="FFFF8080"/>
      <rgbColor rgb="FF0066CC"/>
      <rgbColor rgb="FFD5DCE8"/>
      <rgbColor rgb="FF000080"/>
      <rgbColor rgb="FFFF00FF"/>
      <rgbColor rgb="FFFFFF00"/>
      <rgbColor rgb="FF00FFFF"/>
      <rgbColor rgb="FF800080"/>
      <rgbColor rgb="FF800000"/>
      <rgbColor rgb="FF008080"/>
      <rgbColor rgb="FF0000FF"/>
      <rgbColor rgb="FF00CCFF"/>
      <rgbColor rgb="FFEEF2FA"/>
      <rgbColor rgb="FFC6EFCE"/>
      <rgbColor rgb="FFFFEB9C"/>
      <rgbColor rgb="FFF5F7FB"/>
      <rgbColor rgb="FFFF99CC"/>
      <rgbColor rgb="FFCC99FF"/>
      <rgbColor rgb="FFF8CBAD"/>
      <rgbColor rgb="FF1F5EFF"/>
      <rgbColor rgb="FF33CCCC"/>
      <rgbColor rgb="FF99CC00"/>
      <rgbColor rgb="FFFFCC00"/>
      <rgbColor rgb="FFFF9900"/>
      <rgbColor rgb="FFFF6600"/>
      <rgbColor rgb="FF5A6475"/>
      <rgbColor rgb="FF878787"/>
      <rgbColor rgb="FF1F3864"/>
      <rgbColor rgb="FF339966"/>
      <rgbColor rgb="FF0B1B33"/>
      <rgbColor rgb="FF333300"/>
      <rgbColor rgb="FF843C0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Summary!K10</c:f>
              <c:strCache>
                <c:ptCount val="1"/>
                <c:pt idx="0">
                  <c:v>Rows</c:v>
                </c:pt>
              </c:strCache>
            </c:strRef>
          </c:tx>
          <c:spPr>
            <a:solidFill>
              <a:srgbClr val="1f5eff"/>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Summary!$J$11:$J$14</c:f>
              <c:strCache>
                <c:ptCount val="4"/>
                <c:pt idx="0">
                  <c:v>None</c:v>
                </c:pt>
                <c:pt idx="1">
                  <c:v>Low</c:v>
                </c:pt>
                <c:pt idx="2">
                  <c:v>Medium</c:v>
                </c:pt>
                <c:pt idx="3">
                  <c:v>High</c:v>
                </c:pt>
              </c:strCache>
            </c:strRef>
          </c:cat>
          <c:val>
            <c:numRef>
              <c:f>Summary!$K$11:$K$14</c:f>
              <c:numCache>
                <c:formatCode>General</c:formatCode>
                <c:ptCount val="4"/>
                <c:pt idx="0">
                  <c:v>0</c:v>
                </c:pt>
                <c:pt idx="1">
                  <c:v>0</c:v>
                </c:pt>
                <c:pt idx="2">
                  <c:v>0</c:v>
                </c:pt>
                <c:pt idx="3">
                  <c:v>0</c:v>
                </c:pt>
              </c:numCache>
            </c:numRef>
          </c:val>
        </c:ser>
        <c:gapWidth val="150"/>
        <c:overlap val="0"/>
        <c:axId val="96936800"/>
        <c:axId val="99718250"/>
      </c:barChart>
      <c:catAx>
        <c:axId val="9693680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9718250"/>
        <c:crosses val="autoZero"/>
        <c:auto val="1"/>
        <c:lblAlgn val="ctr"/>
        <c:lblOffset val="100"/>
        <c:noMultiLvlLbl val="0"/>
      </c:catAx>
      <c:valAx>
        <c:axId val="99718250"/>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693680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643320</xdr:colOff>
      <xdr:row>2</xdr:row>
      <xdr:rowOff>75960</xdr:rowOff>
    </xdr:to>
    <xdr:pic>
      <xdr:nvPicPr>
        <xdr:cNvPr id="0" name="Image 1" descr="Picture"/>
        <xdr:cNvPicPr/>
      </xdr:nvPicPr>
      <xdr:blipFill>
        <a:blip r:embed="rId1"/>
        <a:stretch/>
      </xdr:blipFill>
      <xdr:spPr>
        <a:xfrm>
          <a:off x="211320" y="190440"/>
          <a:ext cx="2476080" cy="2664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15</xdr:row>
      <xdr:rowOff>101160</xdr:rowOff>
    </xdr:from>
    <xdr:to>
      <xdr:col>5</xdr:col>
      <xdr:colOff>442800</xdr:colOff>
      <xdr:row>26</xdr:row>
      <xdr:rowOff>165240</xdr:rowOff>
    </xdr:to>
    <xdr:graphicFrame>
      <xdr:nvGraphicFramePr>
        <xdr:cNvPr id="1" name="Chart 1"/>
        <xdr:cNvGraphicFramePr/>
      </xdr:nvGraphicFramePr>
      <xdr:xfrm>
        <a:off x="0" y="3419640"/>
        <a:ext cx="4319640" cy="21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xdr:col>
      <xdr:colOff>258840</xdr:colOff>
      <xdr:row>1</xdr:row>
      <xdr:rowOff>9360</xdr:rowOff>
    </xdr:to>
    <xdr:pic>
      <xdr:nvPicPr>
        <xdr:cNvPr id="2" name="Image 2" descr="Picture"/>
        <xdr:cNvPicPr/>
      </xdr:nvPicPr>
      <xdr:blipFill>
        <a:blip r:embed="rId2"/>
        <a:stretch/>
      </xdr:blipFill>
      <xdr:spPr>
        <a:xfrm>
          <a:off x="0" y="0"/>
          <a:ext cx="1809360" cy="1998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1B33"/>
    <pageSetUpPr fitToPage="true"/>
  </sheetPr>
  <dimension ref="B5:C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6"/>
  </cols>
  <sheetData>
    <row r="5" customFormat="false" ht="26.8" hidden="false" customHeight="false" outlineLevel="0" collapsed="false">
      <c r="B5" s="1" t="s">
        <v>0</v>
      </c>
    </row>
    <row r="6" customFormat="false" ht="15" hidden="false" customHeight="false" outlineLevel="0" collapsed="false">
      <c r="B6" s="2" t="s">
        <v>1</v>
      </c>
    </row>
    <row r="8" customFormat="false" ht="45.75" hidden="false" customHeight="true" outlineLevel="0" collapsed="false">
      <c r="B8" s="3" t="s">
        <v>2</v>
      </c>
      <c r="C8" s="4" t="s">
        <v>3</v>
      </c>
    </row>
    <row r="9" customFormat="false" ht="15" hidden="false" customHeight="false" outlineLevel="0" collapsed="false">
      <c r="B9" s="5" t="s">
        <v>4</v>
      </c>
      <c r="C9" s="6" t="s">
        <v>5</v>
      </c>
    </row>
    <row r="11" customFormat="false" ht="16.15" hidden="false" customHeight="false" outlineLevel="0" collapsed="false">
      <c r="B11" s="7" t="s">
        <v>6</v>
      </c>
    </row>
    <row r="12" customFormat="false" ht="30" hidden="false" customHeight="true" outlineLevel="0" collapsed="false">
      <c r="B12" s="8" t="s">
        <v>7</v>
      </c>
      <c r="C12" s="4" t="s">
        <v>8</v>
      </c>
    </row>
    <row r="13" customFormat="false" ht="30" hidden="false" customHeight="true" outlineLevel="0" collapsed="false">
      <c r="B13" s="8" t="s">
        <v>9</v>
      </c>
      <c r="C13" s="4" t="s">
        <v>10</v>
      </c>
    </row>
    <row r="14" customFormat="false" ht="30" hidden="false" customHeight="true" outlineLevel="0" collapsed="false">
      <c r="B14" s="8" t="s">
        <v>11</v>
      </c>
      <c r="C14" s="4" t="s">
        <v>12</v>
      </c>
    </row>
    <row r="15" customFormat="false" ht="30" hidden="false" customHeight="true" outlineLevel="0" collapsed="false">
      <c r="B15" s="8" t="s">
        <v>13</v>
      </c>
      <c r="C15" s="4" t="s">
        <v>14</v>
      </c>
    </row>
    <row r="16" customFormat="false" ht="30" hidden="false" customHeight="true" outlineLevel="0" collapsed="false">
      <c r="B16" s="8" t="s">
        <v>15</v>
      </c>
      <c r="C16" s="4" t="s">
        <v>16</v>
      </c>
    </row>
    <row r="18" customFormat="false" ht="16.15" hidden="false" customHeight="false" outlineLevel="0" collapsed="false">
      <c r="B18" s="7" t="s">
        <v>17</v>
      </c>
    </row>
    <row r="19" customFormat="false" ht="15" hidden="false" customHeight="false" outlineLevel="0" collapsed="false">
      <c r="B19" s="9" t="s">
        <v>18</v>
      </c>
      <c r="C19" s="10" t="s">
        <v>19</v>
      </c>
    </row>
    <row r="20" customFormat="false" ht="15" hidden="false" customHeight="false" outlineLevel="0" collapsed="false">
      <c r="B20" s="11" t="s">
        <v>20</v>
      </c>
      <c r="C20" s="10" t="s">
        <v>21</v>
      </c>
    </row>
    <row r="22" customFormat="false" ht="30" hidden="false" customHeight="true" outlineLevel="0" collapsed="false">
      <c r="B22" s="12" t="s">
        <v>22</v>
      </c>
      <c r="C22" s="12"/>
    </row>
    <row r="24" customFormat="false" ht="15" hidden="false" customHeight="false" outlineLevel="0" collapsed="false">
      <c r="B24" s="5" t="s">
        <v>23</v>
      </c>
    </row>
    <row r="25" customFormat="false" ht="24" hidden="false" customHeight="true" outlineLevel="0" collapsed="false">
      <c r="B25" s="13" t="s">
        <v>24</v>
      </c>
      <c r="C25" s="13"/>
    </row>
    <row r="26" customFormat="false" ht="24" hidden="false" customHeight="true" outlineLevel="0" collapsed="false">
      <c r="B26" s="13" t="s">
        <v>25</v>
      </c>
      <c r="C26" s="13"/>
    </row>
    <row r="27" customFormat="false" ht="24" hidden="false" customHeight="true" outlineLevel="0" collapsed="false">
      <c r="B27" s="13" t="s">
        <v>26</v>
      </c>
      <c r="C27" s="13"/>
    </row>
    <row r="28" customFormat="false" ht="24" hidden="false" customHeight="true" outlineLevel="0" collapsed="false">
      <c r="B28" s="13" t="s">
        <v>27</v>
      </c>
      <c r="C28" s="13"/>
    </row>
    <row r="29" customFormat="false" ht="24" hidden="false" customHeight="true" outlineLevel="0" collapsed="false">
      <c r="B29" s="13" t="s">
        <v>28</v>
      </c>
      <c r="C29" s="13"/>
    </row>
    <row r="31" customFormat="false" ht="15" hidden="false" customHeight="false" outlineLevel="0" collapsed="false">
      <c r="B31" s="14" t="s">
        <v>29</v>
      </c>
    </row>
  </sheetData>
  <mergeCells count="6">
    <mergeCell ref="B22:C22"/>
    <mergeCell ref="B25:C25"/>
    <mergeCell ref="B26:C26"/>
    <mergeCell ref="B27:C27"/>
    <mergeCell ref="B28:C28"/>
    <mergeCell ref="B29:C29"/>
  </mergeCell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Free template — NexGuide.AI&amp;C&amp;8 NexGuide.AI AI Governance Toolkit v1.0 · Licensed for internal use&amp;R&amp;8 &amp;A ·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5EFF"/>
    <pageSetUpPr fitToPage="true"/>
  </sheetPr>
  <dimension ref="A1:I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2"/>
    <col collapsed="false" customWidth="true" hidden="false" outlineLevel="0" max="3" min="3" style="0" width="38"/>
    <col collapsed="false" customWidth="true" hidden="false" outlineLevel="0" max="4" min="4" style="0" width="10"/>
    <col collapsed="false" customWidth="true" hidden="false" outlineLevel="0" max="5" min="5" style="0" width="44"/>
    <col collapsed="false" customWidth="true" hidden="false" outlineLevel="0" max="6" min="6" style="0" width="12"/>
    <col collapsed="false" customWidth="true" hidden="false" outlineLevel="0" max="7" min="7" style="0" width="13"/>
    <col collapsed="false" customWidth="true" hidden="false" outlineLevel="0" max="8" min="8" style="0" width="7"/>
    <col collapsed="false" customWidth="true" hidden="false" outlineLevel="0" max="9" min="9" style="0" width="30"/>
  </cols>
  <sheetData>
    <row r="1" customFormat="false" ht="24" hidden="false" customHeight="true" outlineLevel="0" collapsed="false">
      <c r="A1" s="15" t="s">
        <v>30</v>
      </c>
    </row>
    <row r="2" customFormat="false" ht="15" hidden="false" customHeight="false" outlineLevel="0" collapsed="false">
      <c r="A2" s="16" t="s">
        <v>31</v>
      </c>
    </row>
    <row r="3" customFormat="false" ht="15" hidden="false" customHeight="false" outlineLevel="0" collapsed="false">
      <c r="A3" s="17" t="s">
        <v>32</v>
      </c>
    </row>
    <row r="4" customFormat="false" ht="42" hidden="false" customHeight="true" outlineLevel="0" collapsed="false">
      <c r="A4" s="18" t="s">
        <v>33</v>
      </c>
      <c r="B4" s="18" t="s">
        <v>34</v>
      </c>
      <c r="C4" s="18" t="s">
        <v>35</v>
      </c>
      <c r="D4" s="18" t="s">
        <v>36</v>
      </c>
      <c r="E4" s="18" t="s">
        <v>37</v>
      </c>
      <c r="F4" s="18" t="s">
        <v>38</v>
      </c>
      <c r="G4" s="18" t="s">
        <v>39</v>
      </c>
      <c r="H4" s="18" t="s">
        <v>40</v>
      </c>
      <c r="I4" s="18" t="s">
        <v>41</v>
      </c>
    </row>
    <row r="5" customFormat="false" ht="33.75" hidden="false" customHeight="true" outlineLevel="0" collapsed="false">
      <c r="A5" s="19" t="s">
        <v>42</v>
      </c>
      <c r="B5" s="19" t="s">
        <v>43</v>
      </c>
      <c r="C5" s="19" t="s">
        <v>44</v>
      </c>
      <c r="D5" s="19" t="s">
        <v>45</v>
      </c>
      <c r="E5" s="19" t="s">
        <v>46</v>
      </c>
      <c r="F5" s="20"/>
      <c r="G5" s="21" t="str">
        <f aca="false">IF(F5="","",IF(F5="Yes",IF(D5="Same","None",IF(D5="New","Medium","Low")),IF(F5="Partly",IF(D5="Same","Low",IF(D5="New","High","Medium")),IF(D5="Same","Medium","High"))))</f>
        <v/>
      </c>
      <c r="H5" s="21" t="str">
        <f aca="false">IF(F5="","",IF(F5="Yes",2,IF(F5="Partly",1,0)))</f>
        <v/>
      </c>
      <c r="I5" s="20"/>
    </row>
    <row r="6" customFormat="false" ht="33.75" hidden="false" customHeight="true" outlineLevel="0" collapsed="false">
      <c r="A6" s="19" t="s">
        <v>47</v>
      </c>
      <c r="B6" s="19" t="s">
        <v>48</v>
      </c>
      <c r="C6" s="19" t="s">
        <v>49</v>
      </c>
      <c r="D6" s="19" t="s">
        <v>45</v>
      </c>
      <c r="E6" s="19" t="s">
        <v>50</v>
      </c>
      <c r="F6" s="20"/>
      <c r="G6" s="21" t="str">
        <f aca="false">IF(F6="","",IF(F6="Yes",IF(D6="Same","None",IF(D6="New","Medium","Low")),IF(F6="Partly",IF(D6="Same","Low",IF(D6="New","High","Medium")),IF(D6="Same","Medium","High"))))</f>
        <v/>
      </c>
      <c r="H6" s="21" t="str">
        <f aca="false">IF(F6="","",IF(F6="Yes",2,IF(F6="Partly",1,0)))</f>
        <v/>
      </c>
      <c r="I6" s="20"/>
    </row>
    <row r="7" customFormat="false" ht="33.75" hidden="false" customHeight="true" outlineLevel="0" collapsed="false">
      <c r="A7" s="19" t="s">
        <v>51</v>
      </c>
      <c r="B7" s="19" t="s">
        <v>52</v>
      </c>
      <c r="C7" s="19" t="s">
        <v>53</v>
      </c>
      <c r="D7" s="19" t="s">
        <v>45</v>
      </c>
      <c r="E7" s="19" t="s">
        <v>54</v>
      </c>
      <c r="F7" s="20"/>
      <c r="G7" s="21" t="str">
        <f aca="false">IF(F7="","",IF(F7="Yes",IF(D7="Same","None",IF(D7="New","Medium","Low")),IF(F7="Partly",IF(D7="Same","Low",IF(D7="New","High","Medium")),IF(D7="Same","Medium","High"))))</f>
        <v/>
      </c>
      <c r="H7" s="21" t="str">
        <f aca="false">IF(F7="","",IF(F7="Yes",2,IF(F7="Partly",1,0)))</f>
        <v/>
      </c>
      <c r="I7" s="20"/>
    </row>
    <row r="8" customFormat="false" ht="33.75" hidden="false" customHeight="true" outlineLevel="0" collapsed="false">
      <c r="A8" s="19" t="s">
        <v>55</v>
      </c>
      <c r="B8" s="19" t="s">
        <v>56</v>
      </c>
      <c r="C8" s="19" t="s">
        <v>57</v>
      </c>
      <c r="D8" s="19" t="s">
        <v>58</v>
      </c>
      <c r="E8" s="19" t="s">
        <v>59</v>
      </c>
      <c r="F8" s="20"/>
      <c r="G8" s="21" t="str">
        <f aca="false">IF(F8="","",IF(F8="Yes",IF(D8="Same","None",IF(D8="New","Medium","Low")),IF(F8="Partly",IF(D8="Same","Low",IF(D8="New","High","Medium")),IF(D8="Same","Medium","High"))))</f>
        <v/>
      </c>
      <c r="H8" s="21" t="str">
        <f aca="false">IF(F8="","",IF(F8="Yes",2,IF(F8="Partly",1,0)))</f>
        <v/>
      </c>
      <c r="I8" s="20"/>
    </row>
    <row r="9" customFormat="false" ht="33.75" hidden="false" customHeight="true" outlineLevel="0" collapsed="false">
      <c r="A9" s="19" t="s">
        <v>60</v>
      </c>
      <c r="B9" s="19" t="s">
        <v>61</v>
      </c>
      <c r="C9" s="19" t="s">
        <v>62</v>
      </c>
      <c r="D9" s="19" t="s">
        <v>58</v>
      </c>
      <c r="E9" s="19" t="s">
        <v>63</v>
      </c>
      <c r="F9" s="20"/>
      <c r="G9" s="21" t="str">
        <f aca="false">IF(F9="","",IF(F9="Yes",IF(D9="Same","None",IF(D9="New","Medium","Low")),IF(F9="Partly",IF(D9="Same","Low",IF(D9="New","High","Medium")),IF(D9="Same","Medium","High"))))</f>
        <v/>
      </c>
      <c r="H9" s="21" t="str">
        <f aca="false">IF(F9="","",IF(F9="Yes",2,IF(F9="Partly",1,0)))</f>
        <v/>
      </c>
      <c r="I9" s="20"/>
    </row>
    <row r="10" customFormat="false" ht="33.75" hidden="false" customHeight="true" outlineLevel="0" collapsed="false">
      <c r="A10" s="19" t="s">
        <v>64</v>
      </c>
      <c r="B10" s="19" t="s">
        <v>65</v>
      </c>
      <c r="C10" s="19" t="s">
        <v>66</v>
      </c>
      <c r="D10" s="19" t="s">
        <v>45</v>
      </c>
      <c r="E10" s="19" t="s">
        <v>67</v>
      </c>
      <c r="F10" s="20"/>
      <c r="G10" s="21" t="str">
        <f aca="false">IF(F10="","",IF(F10="Yes",IF(D10="Same","None",IF(D10="New","Medium","Low")),IF(F10="Partly",IF(D10="Same","Low",IF(D10="New","High","Medium")),IF(D10="Same","Medium","High"))))</f>
        <v/>
      </c>
      <c r="H10" s="21" t="str">
        <f aca="false">IF(F10="","",IF(F10="Yes",2,IF(F10="Partly",1,0)))</f>
        <v/>
      </c>
      <c r="I10" s="20"/>
    </row>
    <row r="11" customFormat="false" ht="33.75" hidden="false" customHeight="true" outlineLevel="0" collapsed="false">
      <c r="A11" s="19" t="s">
        <v>68</v>
      </c>
      <c r="B11" s="19" t="s">
        <v>69</v>
      </c>
      <c r="C11" s="19" t="s">
        <v>70</v>
      </c>
      <c r="D11" s="19" t="s">
        <v>45</v>
      </c>
      <c r="E11" s="19" t="s">
        <v>71</v>
      </c>
      <c r="F11" s="20"/>
      <c r="G11" s="21" t="str">
        <f aca="false">IF(F11="","",IF(F11="Yes",IF(D11="Same","None",IF(D11="New","Medium","Low")),IF(F11="Partly",IF(D11="Same","Low",IF(D11="New","High","Medium")),IF(D11="Same","Medium","High"))))</f>
        <v/>
      </c>
      <c r="H11" s="21" t="str">
        <f aca="false">IF(F11="","",IF(F11="Yes",2,IF(F11="Partly",1,0)))</f>
        <v/>
      </c>
      <c r="I11" s="20"/>
    </row>
    <row r="12" customFormat="false" ht="33.75" hidden="false" customHeight="true" outlineLevel="0" collapsed="false">
      <c r="A12" s="19" t="s">
        <v>72</v>
      </c>
      <c r="B12" s="19" t="s">
        <v>73</v>
      </c>
      <c r="C12" s="19" t="s">
        <v>74</v>
      </c>
      <c r="D12" s="19" t="s">
        <v>45</v>
      </c>
      <c r="E12" s="19" t="s">
        <v>75</v>
      </c>
      <c r="F12" s="20"/>
      <c r="G12" s="21" t="str">
        <f aca="false">IF(F12="","",IF(F12="Yes",IF(D12="Same","None",IF(D12="New","Medium","Low")),IF(F12="Partly",IF(D12="Same","Low",IF(D12="New","High","Medium")),IF(D12="Same","Medium","High"))))</f>
        <v/>
      </c>
      <c r="H12" s="21" t="str">
        <f aca="false">IF(F12="","",IF(F12="Yes",2,IF(F12="Partly",1,0)))</f>
        <v/>
      </c>
      <c r="I12" s="20"/>
    </row>
    <row r="13" customFormat="false" ht="33.75" hidden="false" customHeight="true" outlineLevel="0" collapsed="false">
      <c r="A13" s="19" t="s">
        <v>76</v>
      </c>
      <c r="B13" s="19" t="s">
        <v>77</v>
      </c>
      <c r="C13" s="19" t="s">
        <v>78</v>
      </c>
      <c r="D13" s="19" t="s">
        <v>45</v>
      </c>
      <c r="E13" s="19" t="s">
        <v>79</v>
      </c>
      <c r="F13" s="20"/>
      <c r="G13" s="21" t="str">
        <f aca="false">IF(F13="","",IF(F13="Yes",IF(D13="Same","None",IF(D13="New","Medium","Low")),IF(F13="Partly",IF(D13="Same","Low",IF(D13="New","High","Medium")),IF(D13="Same","Medium","High"))))</f>
        <v/>
      </c>
      <c r="H13" s="21" t="str">
        <f aca="false">IF(F13="","",IF(F13="Yes",2,IF(F13="Partly",1,0)))</f>
        <v/>
      </c>
      <c r="I13" s="20"/>
    </row>
    <row r="14" customFormat="false" ht="33.75" hidden="false" customHeight="true" outlineLevel="0" collapsed="false">
      <c r="A14" s="19" t="s">
        <v>80</v>
      </c>
      <c r="B14" s="19" t="s">
        <v>81</v>
      </c>
      <c r="C14" s="19" t="s">
        <v>82</v>
      </c>
      <c r="D14" s="19" t="s">
        <v>45</v>
      </c>
      <c r="E14" s="19" t="s">
        <v>83</v>
      </c>
      <c r="F14" s="20"/>
      <c r="G14" s="21" t="str">
        <f aca="false">IF(F14="","",IF(F14="Yes",IF(D14="Same","None",IF(D14="New","Medium","Low")),IF(F14="Partly",IF(D14="Same","Low",IF(D14="New","High","Medium")),IF(D14="Same","Medium","High"))))</f>
        <v/>
      </c>
      <c r="H14" s="21" t="str">
        <f aca="false">IF(F14="","",IF(F14="Yes",2,IF(F14="Partly",1,0)))</f>
        <v/>
      </c>
      <c r="I14" s="20"/>
    </row>
    <row r="15" customFormat="false" ht="33.75" hidden="false" customHeight="true" outlineLevel="0" collapsed="false">
      <c r="A15" s="19" t="s">
        <v>84</v>
      </c>
      <c r="B15" s="19" t="s">
        <v>85</v>
      </c>
      <c r="C15" s="19" t="s">
        <v>86</v>
      </c>
      <c r="D15" s="19" t="s">
        <v>87</v>
      </c>
      <c r="E15" s="19" t="s">
        <v>88</v>
      </c>
      <c r="F15" s="20"/>
      <c r="G15" s="21" t="str">
        <f aca="false">IF(F15="","",IF(F15="Yes",IF(D15="Same","None",IF(D15="New","Medium","Low")),IF(F15="Partly",IF(D15="Same","Low",IF(D15="New","High","Medium")),IF(D15="Same","Medium","High"))))</f>
        <v/>
      </c>
      <c r="H15" s="21" t="str">
        <f aca="false">IF(F15="","",IF(F15="Yes",2,IF(F15="Partly",1,0)))</f>
        <v/>
      </c>
      <c r="I15" s="20"/>
    </row>
    <row r="16" customFormat="false" ht="33.75" hidden="false" customHeight="true" outlineLevel="0" collapsed="false">
      <c r="A16" s="19" t="s">
        <v>89</v>
      </c>
      <c r="B16" s="19" t="s">
        <v>90</v>
      </c>
      <c r="C16" s="19" t="s">
        <v>91</v>
      </c>
      <c r="D16" s="19" t="s">
        <v>45</v>
      </c>
      <c r="E16" s="19" t="s">
        <v>92</v>
      </c>
      <c r="F16" s="20"/>
      <c r="G16" s="21" t="str">
        <f aca="false">IF(F16="","",IF(F16="Yes",IF(D16="Same","None",IF(D16="New","Medium","Low")),IF(F16="Partly",IF(D16="Same","Low",IF(D16="New","High","Medium")),IF(D16="Same","Medium","High"))))</f>
        <v/>
      </c>
      <c r="H16" s="21" t="str">
        <f aca="false">IF(F16="","",IF(F16="Yes",2,IF(F16="Partly",1,0)))</f>
        <v/>
      </c>
      <c r="I16" s="20"/>
    </row>
    <row r="17" customFormat="false" ht="33.75" hidden="false" customHeight="true" outlineLevel="0" collapsed="false">
      <c r="A17" s="19" t="s">
        <v>93</v>
      </c>
      <c r="B17" s="19" t="s">
        <v>94</v>
      </c>
      <c r="C17" s="19" t="s">
        <v>94</v>
      </c>
      <c r="D17" s="19" t="s">
        <v>58</v>
      </c>
      <c r="E17" s="19" t="s">
        <v>95</v>
      </c>
      <c r="F17" s="20"/>
      <c r="G17" s="21" t="str">
        <f aca="false">IF(F17="","",IF(F17="Yes",IF(D17="Same","None",IF(D17="New","Medium","Low")),IF(F17="Partly",IF(D17="Same","Low",IF(D17="New","High","Medium")),IF(D17="Same","Medium","High"))))</f>
        <v/>
      </c>
      <c r="H17" s="21" t="str">
        <f aca="false">IF(F17="","",IF(F17="Yes",2,IF(F17="Partly",1,0)))</f>
        <v/>
      </c>
      <c r="I17" s="20"/>
    </row>
    <row r="18" customFormat="false" ht="33.75" hidden="false" customHeight="true" outlineLevel="0" collapsed="false">
      <c r="A18" s="19" t="s">
        <v>96</v>
      </c>
      <c r="B18" s="19" t="s">
        <v>97</v>
      </c>
      <c r="C18" s="19" t="s">
        <v>97</v>
      </c>
      <c r="D18" s="19" t="s">
        <v>58</v>
      </c>
      <c r="E18" s="19" t="s">
        <v>98</v>
      </c>
      <c r="F18" s="20"/>
      <c r="G18" s="21" t="str">
        <f aca="false">IF(F18="","",IF(F18="Yes",IF(D18="Same","None",IF(D18="New","Medium","Low")),IF(F18="Partly",IF(D18="Same","Low",IF(D18="New","High","Medium")),IF(D18="Same","Medium","High"))))</f>
        <v/>
      </c>
      <c r="H18" s="21" t="str">
        <f aca="false">IF(F18="","",IF(F18="Yes",2,IF(F18="Partly",1,0)))</f>
        <v/>
      </c>
      <c r="I18" s="20"/>
    </row>
    <row r="19" customFormat="false" ht="33.75" hidden="false" customHeight="true" outlineLevel="0" collapsed="false">
      <c r="A19" s="19" t="s">
        <v>99</v>
      </c>
      <c r="B19" s="19" t="s">
        <v>100</v>
      </c>
      <c r="C19" s="19" t="s">
        <v>100</v>
      </c>
      <c r="D19" s="19" t="s">
        <v>45</v>
      </c>
      <c r="E19" s="19" t="s">
        <v>101</v>
      </c>
      <c r="F19" s="20"/>
      <c r="G19" s="21" t="str">
        <f aca="false">IF(F19="","",IF(F19="Yes",IF(D19="Same","None",IF(D19="New","Medium","Low")),IF(F19="Partly",IF(D19="Same","Low",IF(D19="New","High","Medium")),IF(D19="Same","Medium","High"))))</f>
        <v/>
      </c>
      <c r="H19" s="21" t="str">
        <f aca="false">IF(F19="","",IF(F19="Yes",2,IF(F19="Partly",1,0)))</f>
        <v/>
      </c>
      <c r="I19" s="20"/>
    </row>
    <row r="20" customFormat="false" ht="33.75" hidden="false" customHeight="true" outlineLevel="0" collapsed="false">
      <c r="A20" s="19" t="s">
        <v>102</v>
      </c>
      <c r="B20" s="19" t="s">
        <v>103</v>
      </c>
      <c r="C20" s="19" t="s">
        <v>103</v>
      </c>
      <c r="D20" s="19" t="s">
        <v>45</v>
      </c>
      <c r="E20" s="19" t="s">
        <v>104</v>
      </c>
      <c r="F20" s="20"/>
      <c r="G20" s="21" t="str">
        <f aca="false">IF(F20="","",IF(F20="Yes",IF(D20="Same","None",IF(D20="New","Medium","Low")),IF(F20="Partly",IF(D20="Same","Low",IF(D20="New","High","Medium")),IF(D20="Same","Medium","High"))))</f>
        <v/>
      </c>
      <c r="H20" s="21" t="str">
        <f aca="false">IF(F20="","",IF(F20="Yes",2,IF(F20="Partly",1,0)))</f>
        <v/>
      </c>
      <c r="I20" s="20"/>
    </row>
    <row r="21" customFormat="false" ht="33.75" hidden="false" customHeight="true" outlineLevel="0" collapsed="false">
      <c r="A21" s="19" t="s">
        <v>105</v>
      </c>
      <c r="B21" s="19" t="s">
        <v>106</v>
      </c>
      <c r="C21" s="19" t="s">
        <v>106</v>
      </c>
      <c r="D21" s="19" t="s">
        <v>58</v>
      </c>
      <c r="E21" s="19" t="s">
        <v>107</v>
      </c>
      <c r="F21" s="20"/>
      <c r="G21" s="21" t="str">
        <f aca="false">IF(F21="","",IF(F21="Yes",IF(D21="Same","None",IF(D21="New","Medium","Low")),IF(F21="Partly",IF(D21="Same","Low",IF(D21="New","High","Medium")),IF(D21="Same","Medium","High"))))</f>
        <v/>
      </c>
      <c r="H21" s="21" t="str">
        <f aca="false">IF(F21="","",IF(F21="Yes",2,IF(F21="Partly",1,0)))</f>
        <v/>
      </c>
      <c r="I21" s="20"/>
    </row>
    <row r="22" customFormat="false" ht="33.75" hidden="false" customHeight="true" outlineLevel="0" collapsed="false">
      <c r="A22" s="19" t="s">
        <v>108</v>
      </c>
      <c r="B22" s="19" t="s">
        <v>109</v>
      </c>
      <c r="C22" s="19" t="s">
        <v>109</v>
      </c>
      <c r="D22" s="19" t="s">
        <v>58</v>
      </c>
      <c r="E22" s="19" t="s">
        <v>110</v>
      </c>
      <c r="F22" s="20"/>
      <c r="G22" s="21" t="str">
        <f aca="false">IF(F22="","",IF(F22="Yes",IF(D22="Same","None",IF(D22="New","Medium","Low")),IF(F22="Partly",IF(D22="Same","Low",IF(D22="New","High","Medium")),IF(D22="Same","Medium","High"))))</f>
        <v/>
      </c>
      <c r="H22" s="21" t="str">
        <f aca="false">IF(F22="","",IF(F22="Yes",2,IF(F22="Partly",1,0)))</f>
        <v/>
      </c>
      <c r="I22" s="20"/>
    </row>
    <row r="23" customFormat="false" ht="33.75" hidden="false" customHeight="true" outlineLevel="0" collapsed="false">
      <c r="A23" s="19" t="s">
        <v>111</v>
      </c>
      <c r="B23" s="19" t="s">
        <v>112</v>
      </c>
      <c r="C23" s="19" t="s">
        <v>112</v>
      </c>
      <c r="D23" s="19" t="s">
        <v>45</v>
      </c>
      <c r="E23" s="19" t="s">
        <v>113</v>
      </c>
      <c r="F23" s="20"/>
      <c r="G23" s="21" t="str">
        <f aca="false">IF(F23="","",IF(F23="Yes",IF(D23="Same","None",IF(D23="New","Medium","Low")),IF(F23="Partly",IF(D23="Same","Low",IF(D23="New","High","Medium")),IF(D23="Same","Medium","High"))))</f>
        <v/>
      </c>
      <c r="H23" s="21" t="str">
        <f aca="false">IF(F23="","",IF(F23="Yes",2,IF(F23="Partly",1,0)))</f>
        <v/>
      </c>
      <c r="I23" s="20"/>
    </row>
    <row r="24" customFormat="false" ht="33.75" hidden="false" customHeight="true" outlineLevel="0" collapsed="false">
      <c r="A24" s="19" t="s">
        <v>114</v>
      </c>
      <c r="B24" s="19" t="s">
        <v>115</v>
      </c>
      <c r="C24" s="19" t="s">
        <v>116</v>
      </c>
      <c r="D24" s="19" t="s">
        <v>45</v>
      </c>
      <c r="E24" s="19" t="s">
        <v>117</v>
      </c>
      <c r="F24" s="20"/>
      <c r="G24" s="21" t="str">
        <f aca="false">IF(F24="","",IF(F24="Yes",IF(D24="Same","None",IF(D24="New","Medium","Low")),IF(F24="Partly",IF(D24="Same","Low",IF(D24="New","High","Medium")),IF(D24="Same","Medium","High"))))</f>
        <v/>
      </c>
      <c r="H24" s="21" t="str">
        <f aca="false">IF(F24="","",IF(F24="Yes",2,IF(F24="Partly",1,0)))</f>
        <v/>
      </c>
      <c r="I24" s="20"/>
    </row>
    <row r="25" customFormat="false" ht="33.75" hidden="false" customHeight="true" outlineLevel="0" collapsed="false">
      <c r="A25" s="19" t="s">
        <v>118</v>
      </c>
      <c r="B25" s="19" t="s">
        <v>119</v>
      </c>
      <c r="C25" s="19" t="s">
        <v>120</v>
      </c>
      <c r="D25" s="19" t="s">
        <v>58</v>
      </c>
      <c r="E25" s="19" t="s">
        <v>121</v>
      </c>
      <c r="F25" s="20"/>
      <c r="G25" s="21" t="str">
        <f aca="false">IF(F25="","",IF(F25="Yes",IF(D25="Same","None",IF(D25="New","Medium","Low")),IF(F25="Partly",IF(D25="Same","Low",IF(D25="New","High","Medium")),IF(D25="Same","Medium","High"))))</f>
        <v/>
      </c>
      <c r="H25" s="21" t="str">
        <f aca="false">IF(F25="","",IF(F25="Yes",2,IF(F25="Partly",1,0)))</f>
        <v/>
      </c>
      <c r="I25" s="20"/>
    </row>
    <row r="26" customFormat="false" ht="33.75" hidden="false" customHeight="true" outlineLevel="0" collapsed="false">
      <c r="A26" s="19" t="s">
        <v>122</v>
      </c>
      <c r="B26" s="19" t="s">
        <v>85</v>
      </c>
      <c r="C26" s="19" t="s">
        <v>123</v>
      </c>
      <c r="D26" s="19" t="s">
        <v>87</v>
      </c>
      <c r="E26" s="19" t="s">
        <v>124</v>
      </c>
      <c r="F26" s="20"/>
      <c r="G26" s="21" t="str">
        <f aca="false">IF(F26="","",IF(F26="Yes",IF(D26="Same","None",IF(D26="New","Medium","Low")),IF(F26="Partly",IF(D26="Same","Low",IF(D26="New","High","Medium")),IF(D26="Same","Medium","High"))))</f>
        <v/>
      </c>
      <c r="H26" s="21" t="str">
        <f aca="false">IF(F26="","",IF(F26="Yes",2,IF(F26="Partly",1,0)))</f>
        <v/>
      </c>
      <c r="I26" s="20"/>
    </row>
    <row r="27" customFormat="false" ht="33.75" hidden="false" customHeight="true" outlineLevel="0" collapsed="false">
      <c r="A27" s="19" t="s">
        <v>125</v>
      </c>
      <c r="B27" s="19" t="s">
        <v>126</v>
      </c>
      <c r="C27" s="19" t="s">
        <v>126</v>
      </c>
      <c r="D27" s="19" t="s">
        <v>58</v>
      </c>
      <c r="E27" s="19" t="s">
        <v>127</v>
      </c>
      <c r="F27" s="20"/>
      <c r="G27" s="21" t="str">
        <f aca="false">IF(F27="","",IF(F27="Yes",IF(D27="Same","None",IF(D27="New","Medium","Low")),IF(F27="Partly",IF(D27="Same","Low",IF(D27="New","High","Medium")),IF(D27="Same","Medium","High"))))</f>
        <v/>
      </c>
      <c r="H27" s="21" t="str">
        <f aca="false">IF(F27="","",IF(F27="Yes",2,IF(F27="Partly",1,0)))</f>
        <v/>
      </c>
      <c r="I27" s="20"/>
    </row>
    <row r="28" customFormat="false" ht="33.75" hidden="false" customHeight="true" outlineLevel="0" collapsed="false">
      <c r="A28" s="19" t="s">
        <v>128</v>
      </c>
      <c r="B28" s="19" t="s">
        <v>129</v>
      </c>
      <c r="C28" s="19" t="s">
        <v>129</v>
      </c>
      <c r="D28" s="19" t="s">
        <v>58</v>
      </c>
      <c r="E28" s="19" t="s">
        <v>130</v>
      </c>
      <c r="F28" s="20"/>
      <c r="G28" s="21" t="str">
        <f aca="false">IF(F28="","",IF(F28="Yes",IF(D28="Same","None",IF(D28="New","Medium","Low")),IF(F28="Partly",IF(D28="Same","Low",IF(D28="New","High","Medium")),IF(D28="Same","Medium","High"))))</f>
        <v/>
      </c>
      <c r="H28" s="21" t="str">
        <f aca="false">IF(F28="","",IF(F28="Yes",2,IF(F28="Partly",1,0)))</f>
        <v/>
      </c>
      <c r="I28" s="20"/>
    </row>
    <row r="29" customFormat="false" ht="33.75" hidden="false" customHeight="true" outlineLevel="0" collapsed="false">
      <c r="A29" s="19" t="s">
        <v>131</v>
      </c>
      <c r="B29" s="19" t="s">
        <v>132</v>
      </c>
      <c r="C29" s="19" t="s">
        <v>132</v>
      </c>
      <c r="D29" s="19" t="s">
        <v>58</v>
      </c>
      <c r="E29" s="19" t="s">
        <v>133</v>
      </c>
      <c r="F29" s="20"/>
      <c r="G29" s="21" t="str">
        <f aca="false">IF(F29="","",IF(F29="Yes",IF(D29="Same","None",IF(D29="New","Medium","Low")),IF(F29="Partly",IF(D29="Same","Low",IF(D29="New","High","Medium")),IF(D29="Same","Medium","High"))))</f>
        <v/>
      </c>
      <c r="H29" s="21" t="str">
        <f aca="false">IF(F29="","",IF(F29="Yes",2,IF(F29="Partly",1,0)))</f>
        <v/>
      </c>
      <c r="I29" s="20"/>
    </row>
    <row r="30" customFormat="false" ht="33.75" hidden="false" customHeight="true" outlineLevel="0" collapsed="false">
      <c r="A30" s="19" t="s">
        <v>134</v>
      </c>
      <c r="B30" s="19" t="s">
        <v>135</v>
      </c>
      <c r="C30" s="19" t="s">
        <v>135</v>
      </c>
      <c r="D30" s="19" t="s">
        <v>58</v>
      </c>
      <c r="E30" s="19" t="s">
        <v>136</v>
      </c>
      <c r="F30" s="20"/>
      <c r="G30" s="21" t="str">
        <f aca="false">IF(F30="","",IF(F30="Yes",IF(D30="Same","None",IF(D30="New","Medium","Low")),IF(F30="Partly",IF(D30="Same","Low",IF(D30="New","High","Medium")),IF(D30="Same","Medium","High"))))</f>
        <v/>
      </c>
      <c r="H30" s="21" t="str">
        <f aca="false">IF(F30="","",IF(F30="Yes",2,IF(F30="Partly",1,0)))</f>
        <v/>
      </c>
      <c r="I30" s="20"/>
    </row>
    <row r="31" customFormat="false" ht="33.75" hidden="false" customHeight="true" outlineLevel="0" collapsed="false">
      <c r="A31" s="19" t="s">
        <v>137</v>
      </c>
      <c r="B31" s="19" t="s">
        <v>138</v>
      </c>
      <c r="C31" s="19" t="s">
        <v>138</v>
      </c>
      <c r="D31" s="19" t="s">
        <v>58</v>
      </c>
      <c r="E31" s="19" t="s">
        <v>139</v>
      </c>
      <c r="F31" s="20"/>
      <c r="G31" s="21" t="str">
        <f aca="false">IF(F31="","",IF(F31="Yes",IF(D31="Same","None",IF(D31="New","Medium","Low")),IF(F31="Partly",IF(D31="Same","Low",IF(D31="New","High","Medium")),IF(D31="Same","Medium","High"))))</f>
        <v/>
      </c>
      <c r="H31" s="21" t="str">
        <f aca="false">IF(F31="","",IF(F31="Yes",2,IF(F31="Partly",1,0)))</f>
        <v/>
      </c>
      <c r="I31" s="20"/>
    </row>
    <row r="32" customFormat="false" ht="33.75" hidden="false" customHeight="true" outlineLevel="0" collapsed="false">
      <c r="A32" s="19" t="s">
        <v>140</v>
      </c>
      <c r="B32" s="19" t="s">
        <v>141</v>
      </c>
      <c r="C32" s="19" t="s">
        <v>142</v>
      </c>
      <c r="D32" s="19" t="s">
        <v>143</v>
      </c>
      <c r="E32" s="19" t="s">
        <v>144</v>
      </c>
      <c r="F32" s="20"/>
      <c r="G32" s="21" t="str">
        <f aca="false">IF(F32="","",IF(F32="Yes",IF(D32="Same","None",IF(D32="New","Medium","Low")),IF(F32="Partly",IF(D32="Same","Low",IF(D32="New","High","Medium")),IF(D32="Same","Medium","High"))))</f>
        <v/>
      </c>
      <c r="H32" s="21" t="str">
        <f aca="false">IF(F32="","",IF(F32="Yes",2,IF(F32="Partly",1,0)))</f>
        <v/>
      </c>
      <c r="I32" s="20"/>
    </row>
    <row r="33" customFormat="false" ht="33.75" hidden="false" customHeight="true" outlineLevel="0" collapsed="false">
      <c r="A33" s="19" t="s">
        <v>140</v>
      </c>
      <c r="B33" s="19" t="s">
        <v>145</v>
      </c>
      <c r="C33" s="19" t="s">
        <v>146</v>
      </c>
      <c r="D33" s="19" t="s">
        <v>143</v>
      </c>
      <c r="E33" s="19" t="s">
        <v>147</v>
      </c>
      <c r="F33" s="20"/>
      <c r="G33" s="21" t="str">
        <f aca="false">IF(F33="","",IF(F33="Yes",IF(D33="Same","None",IF(D33="New","Medium","Low")),IF(F33="Partly",IF(D33="Same","Low",IF(D33="New","High","Medium")),IF(D33="Same","Medium","High"))))</f>
        <v/>
      </c>
      <c r="H33" s="21" t="str">
        <f aca="false">IF(F33="","",IF(F33="Yes",2,IF(F33="Partly",1,0)))</f>
        <v/>
      </c>
      <c r="I33" s="20"/>
    </row>
    <row r="34" customFormat="false" ht="33.75" hidden="false" customHeight="true" outlineLevel="0" collapsed="false">
      <c r="A34" s="19" t="s">
        <v>140</v>
      </c>
      <c r="B34" s="19" t="s">
        <v>148</v>
      </c>
      <c r="C34" s="19" t="s">
        <v>149</v>
      </c>
      <c r="D34" s="19" t="s">
        <v>143</v>
      </c>
      <c r="E34" s="19" t="s">
        <v>150</v>
      </c>
      <c r="F34" s="20"/>
      <c r="G34" s="21" t="str">
        <f aca="false">IF(F34="","",IF(F34="Yes",IF(D34="Same","None",IF(D34="New","Medium","Low")),IF(F34="Partly",IF(D34="Same","Low",IF(D34="New","High","Medium")),IF(D34="Same","Medium","High"))))</f>
        <v/>
      </c>
      <c r="H34" s="21" t="str">
        <f aca="false">IF(F34="","",IF(F34="Yes",2,IF(F34="Partly",1,0)))</f>
        <v/>
      </c>
      <c r="I34" s="20"/>
    </row>
    <row r="35" customFormat="false" ht="33.75" hidden="false" customHeight="true" outlineLevel="0" collapsed="false">
      <c r="A35" s="19" t="s">
        <v>140</v>
      </c>
      <c r="B35" s="19" t="s">
        <v>151</v>
      </c>
      <c r="C35" s="19" t="s">
        <v>152</v>
      </c>
      <c r="D35" s="19" t="s">
        <v>143</v>
      </c>
      <c r="E35" s="19" t="s">
        <v>153</v>
      </c>
      <c r="F35" s="20"/>
      <c r="G35" s="21" t="str">
        <f aca="false">IF(F35="","",IF(F35="Yes",IF(D35="Same","None",IF(D35="New","Medium","Low")),IF(F35="Partly",IF(D35="Same","Low",IF(D35="New","High","Medium")),IF(D35="Same","Medium","High"))))</f>
        <v/>
      </c>
      <c r="H35" s="21" t="str">
        <f aca="false">IF(F35="","",IF(F35="Yes",2,IF(F35="Partly",1,0)))</f>
        <v/>
      </c>
      <c r="I35" s="20"/>
    </row>
    <row r="36" customFormat="false" ht="33.75" hidden="false" customHeight="true" outlineLevel="0" collapsed="false">
      <c r="A36" s="19" t="s">
        <v>140</v>
      </c>
      <c r="B36" s="19" t="s">
        <v>154</v>
      </c>
      <c r="C36" s="19" t="s">
        <v>155</v>
      </c>
      <c r="D36" s="19" t="s">
        <v>143</v>
      </c>
      <c r="E36" s="19" t="s">
        <v>156</v>
      </c>
      <c r="F36" s="20"/>
      <c r="G36" s="21" t="str">
        <f aca="false">IF(F36="","",IF(F36="Yes",IF(D36="Same","None",IF(D36="New","Medium","Low")),IF(F36="Partly",IF(D36="Same","Low",IF(D36="New","High","Medium")),IF(D36="Same","Medium","High"))))</f>
        <v/>
      </c>
      <c r="H36" s="21" t="str">
        <f aca="false">IF(F36="","",IF(F36="Yes",2,IF(F36="Partly",1,0)))</f>
        <v/>
      </c>
      <c r="I36" s="20"/>
    </row>
    <row r="37" customFormat="false" ht="33.75" hidden="false" customHeight="true" outlineLevel="0" collapsed="false">
      <c r="A37" s="19" t="s">
        <v>140</v>
      </c>
      <c r="B37" s="19" t="s">
        <v>157</v>
      </c>
      <c r="C37" s="19" t="s">
        <v>158</v>
      </c>
      <c r="D37" s="19" t="s">
        <v>143</v>
      </c>
      <c r="E37" s="19" t="s">
        <v>159</v>
      </c>
      <c r="F37" s="20"/>
      <c r="G37" s="21" t="str">
        <f aca="false">IF(F37="","",IF(F37="Yes",IF(D37="Same","None",IF(D37="New","Medium","Low")),IF(F37="Partly",IF(D37="Same","Low",IF(D37="New","High","Medium")),IF(D37="Same","Medium","High"))))</f>
        <v/>
      </c>
      <c r="H37" s="21" t="str">
        <f aca="false">IF(F37="","",IF(F37="Yes",2,IF(F37="Partly",1,0)))</f>
        <v/>
      </c>
      <c r="I37" s="20"/>
    </row>
  </sheetData>
  <autoFilter ref="A4:I37"/>
  <conditionalFormatting sqref="D5:D37">
    <cfRule type="cellIs" priority="2" operator="equal" aboveAverage="0" equalAverage="0" bottom="0" percent="0" rank="0" text="" dxfId="12">
      <formula>"New"</formula>
    </cfRule>
    <cfRule type="cellIs" priority="3" operator="equal" aboveAverage="0" equalAverage="0" bottom="0" percent="0" rank="0" text="" dxfId="13">
      <formula>"Extended"</formula>
    </cfRule>
    <cfRule type="cellIs" priority="4" operator="equal" aboveAverage="0" equalAverage="0" bottom="0" percent="0" rank="0" text="" dxfId="14">
      <formula>"Same"</formula>
    </cfRule>
    <cfRule type="cellIs" priority="5" operator="equal" aboveAverage="0" equalAverage="0" bottom="0" percent="0" rank="0" text="" dxfId="15">
      <formula>"Overlap"</formula>
    </cfRule>
  </conditionalFormatting>
  <conditionalFormatting sqref="G5:G37">
    <cfRule type="cellIs" priority="6" operator="equal" aboveAverage="0" equalAverage="0" bottom="0" percent="0" rank="0" text="" dxfId="14">
      <formula>"None"</formula>
    </cfRule>
    <cfRule type="cellIs" priority="7" operator="equal" aboveAverage="0" equalAverage="0" bottom="0" percent="0" rank="0" text="" dxfId="14">
      <formula>"Low"</formula>
    </cfRule>
    <cfRule type="cellIs" priority="8" operator="equal" aboveAverage="0" equalAverage="0" bottom="0" percent="0" rank="0" text="" dxfId="13">
      <formula>"Medium"</formula>
    </cfRule>
    <cfRule type="cellIs" priority="9" operator="equal" aboveAverage="0" equalAverage="0" bottom="0" percent="0" rank="0" text="" dxfId="16">
      <formula>"High"</formula>
    </cfRule>
  </conditionalFormatting>
  <dataValidations count="1">
    <dataValidation allowBlank="true" errorStyle="stop" operator="between" showDropDown="false" showErrorMessage="false" showInputMessage="false" sqref="F5:F37" type="list">
      <formula1>YPN</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Free template — NexGuide.AI&amp;C&amp;8 NexGuide.AI AI Governance Toolkit v1.0 · Licensed for internal use&amp;R&amp;8 &amp;A ·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1B33"/>
    <pageSetUpPr fitToPage="true"/>
  </sheetPr>
  <dimension ref="A3:M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5" min="1" style="0" width="11"/>
  </cols>
  <sheetData>
    <row r="3" customFormat="false" ht="22.05" hidden="false" customHeight="false" outlineLevel="0" collapsed="false">
      <c r="A3" s="22" t="s">
        <v>160</v>
      </c>
    </row>
    <row r="5" customFormat="false" ht="33.75" hidden="false" customHeight="true" outlineLevel="0" collapsed="false">
      <c r="A5" s="23" t="n">
        <f aca="false">IFERROR(SUM('Gap Map'!H5:H37)/(2*COUNTA('Gap Map'!F5:F37)),0)</f>
        <v>0</v>
      </c>
      <c r="B5" s="23"/>
      <c r="C5" s="24" t="str">
        <f aca="false">COUNTA('Gap Map'!F5:F37)&amp;" of 33"</f>
        <v>0 of 33</v>
      </c>
      <c r="D5" s="24"/>
      <c r="E5" s="25" t="n">
        <f aca="false">COUNTIF('Gap Map'!G5:G37,"None")</f>
        <v>0</v>
      </c>
      <c r="F5" s="25"/>
      <c r="G5" s="25" t="n">
        <f aca="false">COUNTIF('Gap Map'!G5:G37,"Low")</f>
        <v>0</v>
      </c>
      <c r="H5" s="25"/>
      <c r="I5" s="26" t="n">
        <f aca="false">COUNTIF('Gap Map'!G5:G37,"Medium")</f>
        <v>0</v>
      </c>
      <c r="J5" s="26"/>
      <c r="K5" s="27" t="n">
        <f aca="false">COUNTIF('Gap Map'!G5:G37,"High")</f>
        <v>0</v>
      </c>
      <c r="L5" s="27"/>
    </row>
    <row r="6" customFormat="false" ht="25.5" hidden="false" customHeight="true" outlineLevel="0" collapsed="false">
      <c r="A6" s="28" t="s">
        <v>161</v>
      </c>
      <c r="B6" s="28"/>
      <c r="C6" s="28" t="s">
        <v>162</v>
      </c>
      <c r="D6" s="28"/>
      <c r="E6" s="28" t="s">
        <v>163</v>
      </c>
      <c r="F6" s="28"/>
      <c r="G6" s="28" t="s">
        <v>164</v>
      </c>
      <c r="H6" s="28"/>
      <c r="I6" s="28" t="s">
        <v>165</v>
      </c>
      <c r="J6" s="28"/>
      <c r="K6" s="28" t="s">
        <v>166</v>
      </c>
      <c r="L6" s="28"/>
    </row>
    <row r="9" customFormat="false" ht="15" hidden="false" customHeight="false" outlineLevel="0" collapsed="false">
      <c r="A9" s="5" t="s">
        <v>167</v>
      </c>
    </row>
    <row r="10" customFormat="false" ht="15" hidden="false" customHeight="false" outlineLevel="0" collapsed="false">
      <c r="A10" s="29" t="s">
        <v>36</v>
      </c>
      <c r="C10" s="29" t="s">
        <v>168</v>
      </c>
      <c r="E10" s="29" t="s">
        <v>169</v>
      </c>
      <c r="G10" s="29" t="s">
        <v>170</v>
      </c>
      <c r="J10" s="29" t="s">
        <v>171</v>
      </c>
      <c r="K10" s="29" t="s">
        <v>168</v>
      </c>
    </row>
    <row r="11" customFormat="false" ht="15" hidden="false" customHeight="false" outlineLevel="0" collapsed="false">
      <c r="A11" s="30" t="s">
        <v>58</v>
      </c>
      <c r="C11" s="10" t="n">
        <f aca="false">COUNTIF('Gap Map'!D5:D37,"Same")</f>
        <v>12</v>
      </c>
      <c r="E11" s="10" t="n">
        <f aca="false">COUNTIFS('Gap Map'!D5:D37,"Same",'Gap Map'!F5:F37,"Yes")</f>
        <v>0</v>
      </c>
      <c r="G11" s="31" t="n">
        <f aca="false">IFERROR(SUMIFS('Gap Map'!H5:H37,'Gap Map'!D5:D37,"Same")/(2*COUNTIFS('Gap Map'!D5:D37,"Same",'Gap Map'!F5:F37,"&lt;&gt;")),0)</f>
        <v>0</v>
      </c>
      <c r="J11" s="32" t="s">
        <v>172</v>
      </c>
      <c r="K11" s="32" t="n">
        <f aca="false">COUNTIF('Gap Map'!G5:G37,"None")</f>
        <v>0</v>
      </c>
    </row>
    <row r="12" customFormat="false" ht="15" hidden="false" customHeight="false" outlineLevel="0" collapsed="false">
      <c r="A12" s="30" t="s">
        <v>45</v>
      </c>
      <c r="C12" s="10" t="n">
        <f aca="false">COUNTIF('Gap Map'!D5:D37,"Extended")</f>
        <v>13</v>
      </c>
      <c r="E12" s="10" t="n">
        <f aca="false">COUNTIFS('Gap Map'!D5:D37,"Extended",'Gap Map'!F5:F37,"Yes")</f>
        <v>0</v>
      </c>
      <c r="G12" s="31" t="n">
        <f aca="false">IFERROR(SUMIFS('Gap Map'!H5:H37,'Gap Map'!D5:D37,"Extended")/(2*COUNTIFS('Gap Map'!D5:D37,"Extended",'Gap Map'!F5:F37,"&lt;&gt;")),0)</f>
        <v>0</v>
      </c>
      <c r="J12" s="32" t="s">
        <v>173</v>
      </c>
      <c r="K12" s="32" t="n">
        <f aca="false">COUNTIF('Gap Map'!G5:G37,"Low")</f>
        <v>0</v>
      </c>
    </row>
    <row r="13" customFormat="false" ht="15" hidden="false" customHeight="false" outlineLevel="0" collapsed="false">
      <c r="A13" s="30" t="s">
        <v>143</v>
      </c>
      <c r="C13" s="10" t="n">
        <f aca="false">COUNTIF('Gap Map'!D5:D37,"Overlap")</f>
        <v>6</v>
      </c>
      <c r="E13" s="10" t="n">
        <f aca="false">COUNTIFS('Gap Map'!D5:D37,"Overlap",'Gap Map'!F5:F37,"Yes")</f>
        <v>0</v>
      </c>
      <c r="G13" s="31" t="n">
        <f aca="false">IFERROR(SUMIFS('Gap Map'!H5:H37,'Gap Map'!D5:D37,"Overlap")/(2*COUNTIFS('Gap Map'!D5:D37,"Overlap",'Gap Map'!F5:F37,"&lt;&gt;")),0)</f>
        <v>0</v>
      </c>
      <c r="J13" s="32" t="s">
        <v>174</v>
      </c>
      <c r="K13" s="32" t="n">
        <f aca="false">COUNTIF('Gap Map'!G5:G37,"Medium")</f>
        <v>0</v>
      </c>
    </row>
    <row r="14" customFormat="false" ht="15" hidden="false" customHeight="false" outlineLevel="0" collapsed="false">
      <c r="A14" s="30" t="s">
        <v>87</v>
      </c>
      <c r="C14" s="10" t="n">
        <f aca="false">COUNTIF('Gap Map'!D5:D37,"New")</f>
        <v>2</v>
      </c>
      <c r="E14" s="10" t="n">
        <f aca="false">COUNTIFS('Gap Map'!D5:D37,"New",'Gap Map'!F5:F37,"Yes")</f>
        <v>0</v>
      </c>
      <c r="G14" s="31" t="n">
        <f aca="false">IFERROR(SUMIFS('Gap Map'!H5:H37,'Gap Map'!D5:D37,"New")/(2*COUNTIFS('Gap Map'!D5:D37,"New",'Gap Map'!F5:F37,"&lt;&gt;")),0)</f>
        <v>0</v>
      </c>
      <c r="J14" s="32" t="s">
        <v>175</v>
      </c>
      <c r="K14" s="32" t="n">
        <f aca="false">COUNTIF('Gap Map'!G5:G37,"High")</f>
        <v>0</v>
      </c>
    </row>
    <row r="30" customFormat="false" ht="15" hidden="false" customHeight="false" outlineLevel="0" collapsed="false">
      <c r="A30" s="5" t="s">
        <v>176</v>
      </c>
    </row>
    <row r="31" customFormat="false" ht="27.75" hidden="false" customHeight="true" outlineLevel="0" collapsed="false">
      <c r="A31" s="12" t="s">
        <v>177</v>
      </c>
      <c r="B31" s="12"/>
      <c r="C31" s="12"/>
      <c r="D31" s="12"/>
      <c r="E31" s="12"/>
      <c r="F31" s="12"/>
      <c r="G31" s="12"/>
      <c r="H31" s="12"/>
      <c r="I31" s="12"/>
      <c r="J31" s="12"/>
      <c r="K31" s="12"/>
      <c r="L31" s="12"/>
      <c r="M31" s="12"/>
    </row>
    <row r="32" customFormat="false" ht="27.75" hidden="false" customHeight="true" outlineLevel="0" collapsed="false">
      <c r="A32" s="12" t="s">
        <v>178</v>
      </c>
      <c r="B32" s="12"/>
      <c r="C32" s="12"/>
      <c r="D32" s="12"/>
      <c r="E32" s="12"/>
      <c r="F32" s="12"/>
      <c r="G32" s="12"/>
      <c r="H32" s="12"/>
      <c r="I32" s="12"/>
      <c r="J32" s="12"/>
      <c r="K32" s="12"/>
      <c r="L32" s="12"/>
      <c r="M32" s="12"/>
    </row>
    <row r="33" customFormat="false" ht="27.75" hidden="false" customHeight="true" outlineLevel="0" collapsed="false">
      <c r="A33" s="12" t="s">
        <v>179</v>
      </c>
      <c r="B33" s="12"/>
      <c r="C33" s="12"/>
      <c r="D33" s="12"/>
      <c r="E33" s="12"/>
      <c r="F33" s="12"/>
      <c r="G33" s="12"/>
      <c r="H33" s="12"/>
      <c r="I33" s="12"/>
      <c r="J33" s="12"/>
      <c r="K33" s="12"/>
      <c r="L33" s="12"/>
      <c r="M33" s="12"/>
    </row>
    <row r="34" customFormat="false" ht="27.75" hidden="false" customHeight="true" outlineLevel="0" collapsed="false">
      <c r="A34" s="33" t="s">
        <v>180</v>
      </c>
      <c r="B34" s="33"/>
      <c r="C34" s="33"/>
      <c r="D34" s="33"/>
      <c r="E34" s="33"/>
      <c r="F34" s="33"/>
      <c r="G34" s="33"/>
      <c r="H34" s="33"/>
      <c r="I34" s="33"/>
      <c r="J34" s="33"/>
      <c r="K34" s="33"/>
      <c r="L34" s="33"/>
      <c r="M34" s="33"/>
    </row>
  </sheetData>
  <mergeCells count="16">
    <mergeCell ref="A5:B5"/>
    <mergeCell ref="C5:D5"/>
    <mergeCell ref="E5:F5"/>
    <mergeCell ref="G5:H5"/>
    <mergeCell ref="I5:J5"/>
    <mergeCell ref="K5:L5"/>
    <mergeCell ref="A6:B6"/>
    <mergeCell ref="C6:D6"/>
    <mergeCell ref="E6:F6"/>
    <mergeCell ref="G6:H6"/>
    <mergeCell ref="I6:J6"/>
    <mergeCell ref="K6:L6"/>
    <mergeCell ref="A31:M31"/>
    <mergeCell ref="A32:M32"/>
    <mergeCell ref="A33:M33"/>
    <mergeCell ref="A34:M34"/>
  </mergeCell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Free template — NexGuide.AI&amp;C&amp;8 NexGuide.AI AI Governance Toolkit v1.0 · Licensed for internal use&amp;R&amp;8 &amp;A ·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A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s>
  <sheetData>
    <row r="1" customFormat="false" ht="15" hidden="false" customHeight="false" outlineLevel="0" collapsed="false">
      <c r="A1" s="34" t="s">
        <v>181</v>
      </c>
    </row>
    <row r="2" customFormat="false" ht="15" hidden="false" customHeight="false" outlineLevel="0" collapsed="false">
      <c r="A2" s="29" t="s">
        <v>182</v>
      </c>
    </row>
    <row r="3" customFormat="false" ht="15" hidden="false" customHeight="false" outlineLevel="0" collapsed="false">
      <c r="A3" s="32" t="s">
        <v>183</v>
      </c>
    </row>
    <row r="4" customFormat="false" ht="15" hidden="false" customHeight="false" outlineLevel="0" collapsed="false">
      <c r="A4" s="32" t="s">
        <v>184</v>
      </c>
    </row>
    <row r="5" customFormat="false" ht="15" hidden="false" customHeight="false" outlineLevel="0" collapsed="false">
      <c r="A5" s="32" t="s">
        <v>185</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Free template — NexGuide.AI&amp;C&amp;8 NexGuide.AI AI Governance Toolkit v1.0 · Licensed for internal use&amp;R&amp;8 &amp;A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2026-10-26T04:18:08Z</dcterms:created>
  <dc:creator>NexGuide.AI</dc:creator>
  <dc:description/>
  <dc:language>en-US</dc:language>
  <cp:lastModifiedBy/>
  <dcterms:modified xsi:type="dcterms:W3CDTF">2026-10-26T04:18:16Z</dcterms:modified>
  <cp:revision>1</cp:revision>
  <dc:subject/>
  <dc:title>Gap Map ISO/IEC 27001 to 42001</dc:title>
</cp:coreProperties>
</file>

<file path=docProps/custom.xml><?xml version="1.0" encoding="utf-8"?>
<Properties xmlns="http://schemas.openxmlformats.org/officeDocument/2006/custom-properties" xmlns:vt="http://schemas.openxmlformats.org/officeDocument/2006/docPropsVTypes"/>
</file>